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<sst xmlns="http://schemas.openxmlformats.org/spreadsheetml/2006/main" count="403" uniqueCount="121">
  <si>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</si>
  <si>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</si>
  <si>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</si>
  <si>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</si>
  <si>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</si>
  <si>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</si>
  <si>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</si>
  <si>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</si>
  <si>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</si>
  <si>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</si>
  <si>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</si>
  <si>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</si>
  <si>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</si>
  <si>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</si>
  <si>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</si>
  <si>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</si>
  <si>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</si>
  <si>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</si>
  <si>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</si>
  <si>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</si>
  <si>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</si>
  <si>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</si>
  <si>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</si>
  <si>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</si>
  <si>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</si>
  <si>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</si>
  <si>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</si>
  <si>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</si>
  <si>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</si>
  <si>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</si>
  <si>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</si>
  <si>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</si>
  <si>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</si>
  <si>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</si>
  <si>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</si>
  <si>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</si>
  <si>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</si>
  <si>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</si>
  <si>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</si>
  <si>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</si>
  <si>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</si>
  <si>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</si>
  <si>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</si>
  <si>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</si>
  <si>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</si>
  <si>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</si>
  <si>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</si>
  <si>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</si>
  <si>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</si>
  <si>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</si>
  <si>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</si>
  <si>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</si>
  <si>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</si>
  <si>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</si>
  <si>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</si>
  <si>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</si>
  <si>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</si>
  <si>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</si>
  <si>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</si>
  <si>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</si>
  <si>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</si>
  <si>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</si>
  <si>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</si>
  <si>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</si>
  <si>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</si>
  <si>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</si>
  <si>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</si>
  <si>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</si>
  <si>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</si>
  <si>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</si>
  <si>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</si>
  <si>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</si>
  <si>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</si>
  <si>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</si>
  <si>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</si>
  <si>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</si>
  <si>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</si>
  <si>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</si>
  <si>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</si>
  <si>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</si>
  <si>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</si>
  <si>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</si>
  <si>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</si>
  <si>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</si>
  <si>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</si>
  <si>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</si>
  <si>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</si>
  <si>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</si>
  <si>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</si>
  <si>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</si>
  <si>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</si>
  <si>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</si>
  <si>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</si>
  <si>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</si>
  <si>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</si>
  <si>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</si>
  <si>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</si>
  <si>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</si>
  <si>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</si>
  <si>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</si>
  <si>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</si>
  <si>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</si>
  <si>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</si>
  <si>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</si>
  <si>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</si>
  <si>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</si>
  <si>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</si>
  <si>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</si>
  <si>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</si>
  <si>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</si>
  <si>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</si>
  <si>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</si>
  <si>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</si>
  <si>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</si>
  <si>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</si>
  <si>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r>
      <t xml:space="preserve">станом на 04.11.2014р.           </t>
    </r>
    <r>
      <rPr>
        <sz val="10"/>
        <rFont val="Arial Cyr"/>
        <family val="0"/>
      </rPr>
      <t xml:space="preserve">  ( тис.грн.)</t>
    </r>
  </si>
  <si>
    <t>станом на 04.11.2014 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</si>
  <si>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04.11.2014р.</t>
    </r>
  </si>
  <si>
    <t>план на січень-листопад  2014р.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</si>
  <si>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04.11.2014</t>
    </r>
    <r>
      <rPr>
        <sz val="10"/>
        <rFont val="Times New Roman"/>
        <family val="1"/>
      </rPr>
      <t xml:space="preserve"> (тис.грн.)</t>
    </r>
  </si>
  <si>
    <t>Зміни до розпису станом на 04.11.2014р.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</si>
</sst>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960452"/>
        <c:axId val="33797557"/>
      </c:lineChart>
      <c:catAx>
        <c:axId val="489604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97557"/>
        <c:crosses val="autoZero"/>
        <c:auto val="0"/>
        <c:lblOffset val="100"/>
        <c:tickLblSkip val="1"/>
        <c:noMultiLvlLbl val="0"/>
      </c:catAx>
      <c:valAx>
        <c:axId val="33797557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6045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  <c:pt idx="22">
                  <c:v>41943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592</c:v>
                </c:pt>
                <c:pt idx="1">
                  <c:v>498.2</c:v>
                </c:pt>
                <c:pt idx="2">
                  <c:v>1889.3</c:v>
                </c:pt>
                <c:pt idx="3">
                  <c:v>1951.1</c:v>
                </c:pt>
                <c:pt idx="4">
                  <c:v>4514</c:v>
                </c:pt>
                <c:pt idx="5">
                  <c:v>749.5</c:v>
                </c:pt>
                <c:pt idx="6">
                  <c:v>896.9</c:v>
                </c:pt>
                <c:pt idx="7">
                  <c:v>1359.5</c:v>
                </c:pt>
                <c:pt idx="8">
                  <c:v>595.1</c:v>
                </c:pt>
                <c:pt idx="9">
                  <c:v>1319.8</c:v>
                </c:pt>
                <c:pt idx="10">
                  <c:v>3086.9</c:v>
                </c:pt>
                <c:pt idx="11">
                  <c:v>1785.7</c:v>
                </c:pt>
                <c:pt idx="12">
                  <c:v>974</c:v>
                </c:pt>
                <c:pt idx="13">
                  <c:v>1770.1</c:v>
                </c:pt>
                <c:pt idx="14">
                  <c:v>1635.8</c:v>
                </c:pt>
                <c:pt idx="15">
                  <c:v>2363.1</c:v>
                </c:pt>
                <c:pt idx="16">
                  <c:v>1791.4</c:v>
                </c:pt>
                <c:pt idx="17">
                  <c:v>697.6</c:v>
                </c:pt>
                <c:pt idx="18">
                  <c:v>752.6</c:v>
                </c:pt>
                <c:pt idx="19">
                  <c:v>1735.4</c:v>
                </c:pt>
                <c:pt idx="20">
                  <c:v>2987.3</c:v>
                </c:pt>
                <c:pt idx="21">
                  <c:v>4208.5</c:v>
                </c:pt>
                <c:pt idx="22">
                  <c:v>3346.7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  <c:pt idx="22">
                  <c:v>41943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1804.369565217391</c:v>
                </c:pt>
                <c:pt idx="1">
                  <c:v>1804.4</c:v>
                </c:pt>
                <c:pt idx="2">
                  <c:v>1804.4</c:v>
                </c:pt>
                <c:pt idx="3">
                  <c:v>1804.4</c:v>
                </c:pt>
                <c:pt idx="4">
                  <c:v>1804.4</c:v>
                </c:pt>
                <c:pt idx="5">
                  <c:v>1804.4</c:v>
                </c:pt>
                <c:pt idx="6">
                  <c:v>1804.4</c:v>
                </c:pt>
                <c:pt idx="7">
                  <c:v>1804.4</c:v>
                </c:pt>
                <c:pt idx="8">
                  <c:v>1804.4</c:v>
                </c:pt>
                <c:pt idx="9">
                  <c:v>1804.4</c:v>
                </c:pt>
                <c:pt idx="10">
                  <c:v>1804.4</c:v>
                </c:pt>
                <c:pt idx="11">
                  <c:v>1804.4</c:v>
                </c:pt>
                <c:pt idx="12">
                  <c:v>1804.4</c:v>
                </c:pt>
                <c:pt idx="13">
                  <c:v>1804.4</c:v>
                </c:pt>
                <c:pt idx="14">
                  <c:v>1804.4</c:v>
                </c:pt>
                <c:pt idx="15">
                  <c:v>1804.4</c:v>
                </c:pt>
                <c:pt idx="16">
                  <c:v>1804.4</c:v>
                </c:pt>
                <c:pt idx="17">
                  <c:v>1804.4</c:v>
                </c:pt>
                <c:pt idx="18">
                  <c:v>1804.4</c:v>
                </c:pt>
                <c:pt idx="19">
                  <c:v>1804.4</c:v>
                </c:pt>
                <c:pt idx="20">
                  <c:v>1804.4</c:v>
                </c:pt>
                <c:pt idx="21">
                  <c:v>1804.4</c:v>
                </c:pt>
                <c:pt idx="22">
                  <c:v>1804.4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  <c:pt idx="22">
                  <c:v>41943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590</c:v>
                </c:pt>
                <c:pt idx="1">
                  <c:v>1100</c:v>
                </c:pt>
                <c:pt idx="2">
                  <c:v>1000</c:v>
                </c:pt>
                <c:pt idx="3">
                  <c:v>2100</c:v>
                </c:pt>
                <c:pt idx="4">
                  <c:v>3600</c:v>
                </c:pt>
                <c:pt idx="5">
                  <c:v>1200</c:v>
                </c:pt>
                <c:pt idx="6">
                  <c:v>1000</c:v>
                </c:pt>
                <c:pt idx="7">
                  <c:v>980</c:v>
                </c:pt>
                <c:pt idx="8">
                  <c:v>1100</c:v>
                </c:pt>
                <c:pt idx="9">
                  <c:v>1500</c:v>
                </c:pt>
                <c:pt idx="10">
                  <c:v>3800</c:v>
                </c:pt>
                <c:pt idx="11">
                  <c:v>1200</c:v>
                </c:pt>
                <c:pt idx="12">
                  <c:v>1200</c:v>
                </c:pt>
                <c:pt idx="13">
                  <c:v>1100</c:v>
                </c:pt>
                <c:pt idx="14">
                  <c:v>2300</c:v>
                </c:pt>
                <c:pt idx="15">
                  <c:v>3300</c:v>
                </c:pt>
                <c:pt idx="16">
                  <c:v>1100</c:v>
                </c:pt>
                <c:pt idx="17">
                  <c:v>990</c:v>
                </c:pt>
                <c:pt idx="18">
                  <c:v>980</c:v>
                </c:pt>
                <c:pt idx="19">
                  <c:v>1100</c:v>
                </c:pt>
                <c:pt idx="20">
                  <c:v>2900</c:v>
                </c:pt>
                <c:pt idx="21">
                  <c:v>3900</c:v>
                </c:pt>
                <c:pt idx="22">
                  <c:v>2633.3</c:v>
                </c:pt>
              </c:numCache>
            </c:numRef>
          </c:val>
          <c:smooth val="1"/>
        </c:ser>
        <c:marker val="1"/>
        <c:axId val="60613330"/>
        <c:axId val="6425611"/>
      </c:lineChart>
      <c:catAx>
        <c:axId val="606133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5611"/>
        <c:crosses val="autoZero"/>
        <c:auto val="0"/>
        <c:lblOffset val="100"/>
        <c:tickLblSkip val="1"/>
        <c:noMultiLvlLbl val="0"/>
      </c:catAx>
      <c:valAx>
        <c:axId val="6425611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6133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листопад!$J$4:$J$4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листопад!$K$4:$K$23</c:f>
              <c:numCache/>
            </c:numRef>
          </c:val>
          <c:smooth val="1"/>
        </c:ser>
        <c:marker val="1"/>
        <c:axId val="56417952"/>
        <c:axId val="18943009"/>
      </c:lineChart>
      <c:catAx>
        <c:axId val="564179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43009"/>
        <c:crosses val="autoZero"/>
        <c:auto val="0"/>
        <c:lblOffset val="100"/>
        <c:tickLblSkip val="1"/>
        <c:noMultiLvlLbl val="0"/>
      </c:catAx>
      <c:valAx>
        <c:axId val="18943009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4179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04.11.2014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4672862"/>
        <c:axId val="22629351"/>
      </c:bar3DChart>
      <c:catAx>
        <c:axId val="14672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2629351"/>
        <c:crosses val="autoZero"/>
        <c:auto val="1"/>
        <c:lblOffset val="100"/>
        <c:tickLblSkip val="1"/>
        <c:noMultiLvlLbl val="0"/>
      </c:catAx>
      <c:valAx>
        <c:axId val="22629351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72862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8213132"/>
        <c:axId val="49299677"/>
      </c:barChart>
      <c:catAx>
        <c:axId val="3821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99677"/>
        <c:crosses val="autoZero"/>
        <c:auto val="1"/>
        <c:lblOffset val="100"/>
        <c:tickLblSkip val="1"/>
        <c:noMultiLvlLbl val="0"/>
      </c:catAx>
      <c:valAx>
        <c:axId val="49299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13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4490282"/>
        <c:axId val="35572867"/>
      </c:barChart>
      <c:catAx>
        <c:axId val="5449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72867"/>
        <c:crosses val="autoZero"/>
        <c:auto val="1"/>
        <c:lblOffset val="100"/>
        <c:tickLblSkip val="1"/>
        <c:noMultiLvlLbl val="0"/>
      </c:catAx>
      <c:valAx>
        <c:axId val="35572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90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22461240"/>
        <c:axId val="27958361"/>
      </c:barChart>
      <c:catAx>
        <c:axId val="22461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8361"/>
        <c:crosses val="autoZero"/>
        <c:auto val="1"/>
        <c:lblOffset val="100"/>
        <c:tickLblSkip val="1"/>
        <c:noMultiLvlLbl val="0"/>
      </c:catAx>
      <c:valAx>
        <c:axId val="27958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1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385058"/>
        <c:axId val="65807387"/>
      </c:lineChart>
      <c:catAx>
        <c:axId val="483850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07387"/>
        <c:crosses val="autoZero"/>
        <c:auto val="0"/>
        <c:lblOffset val="100"/>
        <c:tickLblSkip val="1"/>
        <c:noMultiLvlLbl val="0"/>
      </c:catAx>
      <c:valAx>
        <c:axId val="6580738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3850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4827632"/>
        <c:axId val="56151217"/>
      </c:lineChart>
      <c:catAx>
        <c:axId val="548276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51217"/>
        <c:crosses val="autoZero"/>
        <c:auto val="0"/>
        <c:lblOffset val="100"/>
        <c:tickLblSkip val="1"/>
        <c:noMultiLvlLbl val="0"/>
      </c:catAx>
      <c:valAx>
        <c:axId val="5615121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8276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672174"/>
        <c:axId val="28784887"/>
      </c:lineChart>
      <c:catAx>
        <c:axId val="26721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84887"/>
        <c:crosses val="autoZero"/>
        <c:auto val="0"/>
        <c:lblOffset val="100"/>
        <c:tickLblSkip val="1"/>
        <c:noMultiLvlLbl val="0"/>
      </c:catAx>
      <c:valAx>
        <c:axId val="2878488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721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1047644"/>
        <c:axId val="2817645"/>
      </c:lineChart>
      <c:catAx>
        <c:axId val="110476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7645"/>
        <c:crosses val="autoZero"/>
        <c:auto val="0"/>
        <c:lblOffset val="100"/>
        <c:tickLblSkip val="1"/>
        <c:noMultiLvlLbl val="0"/>
      </c:catAx>
      <c:valAx>
        <c:axId val="281764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0476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7658618"/>
        <c:axId val="15474323"/>
      </c:lineChart>
      <c:catAx>
        <c:axId val="376586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74323"/>
        <c:crosses val="autoZero"/>
        <c:auto val="0"/>
        <c:lblOffset val="100"/>
        <c:tickLblSkip val="1"/>
        <c:noMultiLvlLbl val="0"/>
      </c:catAx>
      <c:valAx>
        <c:axId val="1547432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6586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409608"/>
        <c:axId val="550633"/>
      </c:lineChart>
      <c:catAx>
        <c:axId val="44096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633"/>
        <c:crosses val="autoZero"/>
        <c:auto val="0"/>
        <c:lblOffset val="100"/>
        <c:tickLblSkip val="1"/>
        <c:noMultiLvlLbl val="0"/>
      </c:catAx>
      <c:valAx>
        <c:axId val="55063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96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588614"/>
        <c:axId val="35639535"/>
      </c:lineChart>
      <c:catAx>
        <c:axId val="335886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39535"/>
        <c:crosses val="autoZero"/>
        <c:auto val="0"/>
        <c:lblOffset val="100"/>
        <c:tickLblSkip val="1"/>
        <c:noMultiLvlLbl val="0"/>
      </c:catAx>
      <c:valAx>
        <c:axId val="3563953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5886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26527988"/>
        <c:axId val="7594533"/>
      </c:lineChart>
      <c:catAx>
        <c:axId val="265279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94533"/>
        <c:crosses val="autoZero"/>
        <c:auto val="0"/>
        <c:lblOffset val="100"/>
        <c:tickLblSkip val="1"/>
        <c:noMultiLvlLbl val="0"/>
      </c:catAx>
      <c:valAx>
        <c:axId val="759453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5279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446 565,2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400 200,0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- 41 208,1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листопад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41 837,9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-46 365,2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2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4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5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6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7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8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62</v>
      </c>
      <c r="O1" s="120"/>
      <c r="P1" s="120"/>
      <c r="Q1" s="120"/>
      <c r="R1" s="120"/>
      <c r="S1" s="121"/>
    </row>
    <row r="2" spans="1:19" ht="16.5" thickBot="1">
      <c r="A2" s="122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64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41671</v>
      </c>
      <c r="O29" s="131">
        <f>'[1]січень '!$D$142</f>
        <v>111410.62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41671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2" sqref="O32:Q3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107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109</v>
      </c>
      <c r="O1" s="120"/>
      <c r="P1" s="120"/>
      <c r="Q1" s="120"/>
      <c r="R1" s="120"/>
      <c r="S1" s="121"/>
    </row>
    <row r="2" spans="1:19" ht="16.5" thickBot="1">
      <c r="A2" s="122" t="s">
        <v>110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111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v>1</v>
      </c>
      <c r="I22" s="82">
        <f t="shared" si="0"/>
        <v>2.200000000000114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269.3</v>
      </c>
      <c r="I27" s="43">
        <f>SUM(I4:I25)</f>
        <v>103.05000000000037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 t="s">
        <v>41</v>
      </c>
      <c r="O30" s="129"/>
      <c r="P30" s="129"/>
      <c r="Q30" s="129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 t="s">
        <v>34</v>
      </c>
      <c r="O31" s="130"/>
      <c r="P31" s="130"/>
      <c r="Q31" s="130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7">
        <v>41944</v>
      </c>
      <c r="O32" s="131">
        <f>'[1]жовтень'!$D$143</f>
        <v>116647.51</v>
      </c>
      <c r="P32" s="131"/>
      <c r="Q32" s="131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8"/>
      <c r="O33" s="131"/>
      <c r="P33" s="131"/>
      <c r="Q33" s="131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2" t="s">
        <v>56</v>
      </c>
      <c r="P35" s="133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4" t="s">
        <v>57</v>
      </c>
      <c r="P36" s="134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5" t="s">
        <v>60</v>
      </c>
      <c r="P37" s="136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35</v>
      </c>
      <c r="O40" s="129"/>
      <c r="P40" s="129"/>
      <c r="Q40" s="129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8" t="s">
        <v>36</v>
      </c>
      <c r="O41" s="138"/>
      <c r="P41" s="138"/>
      <c r="Q41" s="138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7">
        <v>41944</v>
      </c>
      <c r="O42" s="137">
        <v>0</v>
      </c>
      <c r="P42" s="137"/>
      <c r="Q42" s="137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8"/>
      <c r="O43" s="137"/>
      <c r="P43" s="137"/>
      <c r="Q43" s="137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5" sqref="N3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112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114</v>
      </c>
      <c r="O1" s="120"/>
      <c r="P1" s="120"/>
      <c r="Q1" s="120"/>
      <c r="R1" s="120"/>
      <c r="S1" s="121"/>
    </row>
    <row r="2" spans="1:19" ht="16.5" thickBot="1">
      <c r="A2" s="122" t="s">
        <v>116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115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38.79999999999993</v>
      </c>
      <c r="J4" s="42">
        <v>629.8</v>
      </c>
      <c r="K4" s="42">
        <v>700</v>
      </c>
      <c r="L4" s="4">
        <f aca="true" t="shared" si="1" ref="L4:L24">J4/K4</f>
        <v>0.8997142857142857</v>
      </c>
      <c r="M4" s="2">
        <f>AVERAGE(J4:J4)</f>
        <v>629.8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/>
      <c r="C5" s="80"/>
      <c r="D5" s="3"/>
      <c r="E5" s="3"/>
      <c r="F5" s="3"/>
      <c r="G5" s="3"/>
      <c r="H5" s="3"/>
      <c r="I5" s="42">
        <f t="shared" si="0"/>
        <v>0</v>
      </c>
      <c r="J5" s="42"/>
      <c r="K5" s="42">
        <v>920</v>
      </c>
      <c r="L5" s="4">
        <f t="shared" si="1"/>
        <v>0</v>
      </c>
      <c r="M5" s="2">
        <v>629.8</v>
      </c>
      <c r="N5" s="47"/>
      <c r="O5" s="48"/>
      <c r="P5" s="49"/>
      <c r="Q5" s="49"/>
      <c r="R5" s="46"/>
      <c r="S5" s="35">
        <f aca="true" t="shared" si="2" ref="S5:S23">N5+O5+Q5+P5+R5</f>
        <v>0</v>
      </c>
    </row>
    <row r="6" spans="1:19" ht="12.75">
      <c r="A6" s="13">
        <v>41948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750</v>
      </c>
      <c r="L6" s="4">
        <f t="shared" si="1"/>
        <v>0</v>
      </c>
      <c r="M6" s="2">
        <v>629.8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41949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2300</v>
      </c>
      <c r="L7" s="4">
        <f t="shared" si="1"/>
        <v>0</v>
      </c>
      <c r="M7" s="2">
        <v>629.8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41950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3500</v>
      </c>
      <c r="L8" s="4">
        <f t="shared" si="1"/>
        <v>0</v>
      </c>
      <c r="M8" s="2">
        <v>629.8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41953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629.8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41954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629.8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41955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629.8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41956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629.8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41957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1800</v>
      </c>
      <c r="L13" s="4">
        <f t="shared" si="1"/>
        <v>0</v>
      </c>
      <c r="M13" s="2">
        <v>629.8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41960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2300</v>
      </c>
      <c r="L14" s="4">
        <f t="shared" si="1"/>
        <v>0</v>
      </c>
      <c r="M14" s="2">
        <v>629.8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41961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1560</v>
      </c>
      <c r="L15" s="4">
        <f t="shared" si="1"/>
        <v>0</v>
      </c>
      <c r="M15" s="2">
        <v>629.8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41962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1850</v>
      </c>
      <c r="L16" s="4">
        <f>J15/K16</f>
        <v>0</v>
      </c>
      <c r="M16" s="2">
        <v>629.8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41963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2200</v>
      </c>
      <c r="L17" s="4">
        <f t="shared" si="1"/>
        <v>0</v>
      </c>
      <c r="M17" s="2">
        <v>629.8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41964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3200</v>
      </c>
      <c r="L18" s="4">
        <f t="shared" si="1"/>
        <v>0</v>
      </c>
      <c r="M18" s="2">
        <v>629.8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41967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1700</v>
      </c>
      <c r="L19" s="4">
        <f t="shared" si="1"/>
        <v>0</v>
      </c>
      <c r="M19" s="2">
        <v>629.8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41968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629.8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41969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1400</v>
      </c>
      <c r="L21" s="4">
        <f t="shared" si="1"/>
        <v>0</v>
      </c>
      <c r="M21" s="2">
        <v>629.8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41970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2550</v>
      </c>
      <c r="L22" s="4">
        <f t="shared" si="1"/>
        <v>0</v>
      </c>
      <c r="M22" s="2">
        <v>629.8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41971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6515</v>
      </c>
      <c r="L23" s="4">
        <f t="shared" si="1"/>
        <v>0</v>
      </c>
      <c r="M23" s="2">
        <v>629.8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>SUM(B4:B23)</f>
        <v>604.1</v>
      </c>
      <c r="C24" s="43">
        <f>SUM(C4:C23)</f>
        <v>-37.9</v>
      </c>
      <c r="D24" s="43">
        <f>SUM(D4:D23)</f>
        <v>0</v>
      </c>
      <c r="E24" s="14">
        <f>SUM(E4:E23)</f>
        <v>1.7</v>
      </c>
      <c r="F24" s="14">
        <f>SUM(F4:F23)</f>
        <v>16.2</v>
      </c>
      <c r="G24" s="14">
        <f>SUM(G4:G23)</f>
        <v>0.1</v>
      </c>
      <c r="H24" s="14">
        <f>SUM(H4:H23)</f>
        <v>6.8</v>
      </c>
      <c r="I24" s="43">
        <f>SUM(I4:I23)</f>
        <v>38.79999999999993</v>
      </c>
      <c r="J24" s="43">
        <f>SUM(J4:J23)</f>
        <v>629.8</v>
      </c>
      <c r="K24" s="43">
        <f>SUM(K4:K23)</f>
        <v>39145</v>
      </c>
      <c r="L24" s="15">
        <f t="shared" si="1"/>
        <v>0.016088900242687443</v>
      </c>
      <c r="M24" s="2"/>
      <c r="N24" s="107">
        <f>SUM(N4:N23)</f>
        <v>0</v>
      </c>
      <c r="O24" s="107">
        <f>SUM(O4:O23)</f>
        <v>0</v>
      </c>
      <c r="P24" s="107">
        <f>SUM(P4:P23)</f>
        <v>661.9</v>
      </c>
      <c r="Q24" s="107">
        <f>SUM(Q4:Q23)</f>
        <v>100</v>
      </c>
      <c r="R24" s="107">
        <f>SUM(R4:R23)</f>
        <v>0.9</v>
      </c>
      <c r="S24" s="107">
        <f>SUM(S4:S23)</f>
        <v>762.8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41947</v>
      </c>
      <c r="O29" s="131">
        <v>117287.90305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108267.30652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v>9020.59653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41947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7" sqref="E57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7" t="s">
        <v>117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8"/>
      <c r="M27" s="148"/>
      <c r="N27" s="148"/>
    </row>
    <row r="28" spans="1:16" ht="78.75" customHeight="1">
      <c r="A28" s="143" t="s">
        <v>40</v>
      </c>
      <c r="B28" s="149" t="s">
        <v>51</v>
      </c>
      <c r="C28" s="150"/>
      <c r="D28" s="139" t="s">
        <v>28</v>
      </c>
      <c r="E28" s="139"/>
      <c r="F28" s="145" t="s">
        <v>29</v>
      </c>
      <c r="G28" s="146"/>
      <c r="H28" s="140" t="s">
        <v>39</v>
      </c>
      <c r="I28" s="145"/>
      <c r="J28" s="140" t="s">
        <v>50</v>
      </c>
      <c r="K28" s="141"/>
      <c r="L28" s="155" t="s">
        <v>45</v>
      </c>
      <c r="M28" s="156"/>
      <c r="N28" s="157"/>
      <c r="O28" s="151" t="s">
        <v>119</v>
      </c>
      <c r="P28" s="152"/>
    </row>
    <row r="29" spans="1:16" ht="45">
      <c r="A29" s="144"/>
      <c r="B29" s="72" t="s">
        <v>118</v>
      </c>
      <c r="C29" s="28" t="s">
        <v>26</v>
      </c>
      <c r="D29" s="72" t="str">
        <f>B29</f>
        <v>план на січень-листопад  2014р.</v>
      </c>
      <c r="E29" s="28" t="str">
        <f>C29</f>
        <v>факт</v>
      </c>
      <c r="F29" s="71" t="str">
        <f>B29</f>
        <v>план на січень-листопад  2014р.</v>
      </c>
      <c r="G29" s="95" t="str">
        <f>C29</f>
        <v>факт</v>
      </c>
      <c r="H29" s="72" t="str">
        <f>B29</f>
        <v>план на січень-листопад  2014р.</v>
      </c>
      <c r="I29" s="28" t="str">
        <f>C29</f>
        <v>факт</v>
      </c>
      <c r="J29" s="71" t="str">
        <f>B29</f>
        <v>план на січень-листопад  2014р.</v>
      </c>
      <c r="K29" s="95" t="str">
        <f>C29</f>
        <v>факт</v>
      </c>
      <c r="L29" s="67" t="str">
        <f>D29</f>
        <v>план на січень-листопад  2014р.</v>
      </c>
      <c r="M29" s="28" t="s">
        <v>26</v>
      </c>
      <c r="N29" s="68" t="s">
        <v>27</v>
      </c>
      <c r="O29" s="141"/>
      <c r="P29" s="145"/>
    </row>
    <row r="30" spans="1:16" ht="23.25" customHeight="1" thickBot="1">
      <c r="A30" s="66">
        <f>жовтень!O38</f>
        <v>0</v>
      </c>
      <c r="B30" s="73">
        <v>260.5</v>
      </c>
      <c r="C30" s="73">
        <v>437.85</v>
      </c>
      <c r="D30" s="74">
        <v>20309.73</v>
      </c>
      <c r="E30" s="74">
        <v>2762.1</v>
      </c>
      <c r="F30" s="75">
        <v>3361.19</v>
      </c>
      <c r="G30" s="76">
        <v>1754.79</v>
      </c>
      <c r="H30" s="76">
        <v>68712.6</v>
      </c>
      <c r="I30" s="76">
        <v>68519.22</v>
      </c>
      <c r="J30" s="76">
        <v>1810.4</v>
      </c>
      <c r="K30" s="96">
        <v>1234.02</v>
      </c>
      <c r="L30" s="97">
        <v>94454.42</v>
      </c>
      <c r="M30" s="77">
        <v>74707.98</v>
      </c>
      <c r="N30" s="78">
        <v>-19746.44</v>
      </c>
      <c r="O30" s="153">
        <v>117287.90305</v>
      </c>
      <c r="P30" s="154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9" t="s">
        <v>47</v>
      </c>
      <c r="P31" s="13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108267.30652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352008</v>
      </c>
      <c r="C47" s="40">
        <v>316626.29</v>
      </c>
      <c r="F47" s="1" t="s">
        <v>25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71913.43</v>
      </c>
      <c r="C48" s="18">
        <v>68228.92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1079.6</v>
      </c>
      <c r="C49" s="17">
        <v>-880.89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1014.5</v>
      </c>
      <c r="C50" s="6">
        <v>866.83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6219.9</v>
      </c>
      <c r="C51" s="17">
        <v>5362.17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6406.5</v>
      </c>
      <c r="C52" s="17">
        <v>5937.2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2700</v>
      </c>
      <c r="C53" s="17">
        <v>2455.8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5223.29999999999</v>
      </c>
      <c r="C54" s="17">
        <v>1603.7099999999919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446565.23</v>
      </c>
      <c r="C55" s="12">
        <v>400200.03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58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98">
        <v>45612.2</v>
      </c>
      <c r="M6" s="16">
        <v>68565.6</v>
      </c>
      <c r="N6" s="57">
        <f>SUM(B6:M6)</f>
        <v>537039.9</v>
      </c>
    </row>
    <row r="7" spans="1:14" ht="25.5">
      <c r="A7" s="19" t="s">
        <v>120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99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0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0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0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0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0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0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0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1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67</v>
      </c>
      <c r="O1" s="120"/>
      <c r="P1" s="120"/>
      <c r="Q1" s="120"/>
      <c r="R1" s="120"/>
      <c r="S1" s="121"/>
    </row>
    <row r="2" spans="1:19" ht="16.5" thickBot="1">
      <c r="A2" s="122" t="s">
        <v>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71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41699</v>
      </c>
      <c r="O29" s="131">
        <f>'[1]лютий'!$D$142</f>
        <v>121970.53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41699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74</v>
      </c>
      <c r="O1" s="120"/>
      <c r="P1" s="120"/>
      <c r="Q1" s="120"/>
      <c r="R1" s="120"/>
      <c r="S1" s="121"/>
    </row>
    <row r="2" spans="1:19" ht="16.5" thickBot="1">
      <c r="A2" s="122" t="s">
        <v>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76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41730</v>
      </c>
      <c r="O29" s="131">
        <f>'[1]березень'!$D$142</f>
        <v>114985.02570999999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41730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79</v>
      </c>
      <c r="O1" s="120"/>
      <c r="P1" s="120"/>
      <c r="Q1" s="120"/>
      <c r="R1" s="120"/>
      <c r="S1" s="121"/>
    </row>
    <row r="2" spans="1:19" ht="16.5" thickBot="1">
      <c r="A2" s="122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81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 t="s">
        <v>41</v>
      </c>
      <c r="O28" s="129"/>
      <c r="P28" s="129"/>
      <c r="Q28" s="12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 t="s">
        <v>34</v>
      </c>
      <c r="O29" s="130"/>
      <c r="P29" s="130"/>
      <c r="Q29" s="130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7">
        <v>41760</v>
      </c>
      <c r="O30" s="131">
        <f>'[1]квітень'!$D$142</f>
        <v>123251.48</v>
      </c>
      <c r="P30" s="131"/>
      <c r="Q30" s="131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8"/>
      <c r="O31" s="131"/>
      <c r="P31" s="131"/>
      <c r="Q31" s="131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2" t="s">
        <v>56</v>
      </c>
      <c r="P33" s="133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4" t="s">
        <v>57</v>
      </c>
      <c r="P34" s="134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5" t="s">
        <v>60</v>
      </c>
      <c r="P35" s="136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35</v>
      </c>
      <c r="O38" s="129"/>
      <c r="P38" s="129"/>
      <c r="Q38" s="12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8" t="s">
        <v>36</v>
      </c>
      <c r="O39" s="138"/>
      <c r="P39" s="138"/>
      <c r="Q39" s="13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7">
        <v>41760</v>
      </c>
      <c r="O40" s="137">
        <v>0</v>
      </c>
      <c r="P40" s="137"/>
      <c r="Q40" s="137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8"/>
      <c r="O41" s="137"/>
      <c r="P41" s="137"/>
      <c r="Q41" s="137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84</v>
      </c>
      <c r="O1" s="120"/>
      <c r="P1" s="120"/>
      <c r="Q1" s="120"/>
      <c r="R1" s="120"/>
      <c r="S1" s="121"/>
    </row>
    <row r="2" spans="1:19" ht="16.5" thickBot="1">
      <c r="A2" s="122" t="s">
        <v>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86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9" t="s">
        <v>41</v>
      </c>
      <c r="O26" s="129"/>
      <c r="P26" s="129"/>
      <c r="Q26" s="12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34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>
        <v>41791</v>
      </c>
      <c r="O28" s="131">
        <f>'[1]травень'!$D$142</f>
        <v>118982.48</v>
      </c>
      <c r="P28" s="131"/>
      <c r="Q28" s="131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/>
      <c r="O29" s="131"/>
      <c r="P29" s="131"/>
      <c r="Q29" s="131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2" t="s">
        <v>56</v>
      </c>
      <c r="P31" s="133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57</v>
      </c>
      <c r="P32" s="134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60</v>
      </c>
      <c r="P33" s="136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9" t="s">
        <v>35</v>
      </c>
      <c r="O36" s="129"/>
      <c r="P36" s="129"/>
      <c r="Q36" s="12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8" t="s">
        <v>36</v>
      </c>
      <c r="O37" s="138"/>
      <c r="P37" s="138"/>
      <c r="Q37" s="13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7">
        <v>41791</v>
      </c>
      <c r="O38" s="137">
        <v>0</v>
      </c>
      <c r="P38" s="137"/>
      <c r="Q38" s="137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/>
      <c r="O39" s="137"/>
      <c r="P39" s="137"/>
      <c r="Q39" s="137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87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89</v>
      </c>
      <c r="O1" s="120"/>
      <c r="P1" s="120"/>
      <c r="Q1" s="120"/>
      <c r="R1" s="120"/>
      <c r="S1" s="121"/>
    </row>
    <row r="2" spans="1:19" ht="16.5" thickBot="1">
      <c r="A2" s="122" t="s">
        <v>90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91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9" t="s">
        <v>41</v>
      </c>
      <c r="O26" s="129"/>
      <c r="P26" s="129"/>
      <c r="Q26" s="12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34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>
        <v>41821</v>
      </c>
      <c r="O28" s="131">
        <f>'[1]червень'!$D$143</f>
        <v>117976.29</v>
      </c>
      <c r="P28" s="131"/>
      <c r="Q28" s="131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/>
      <c r="O29" s="131"/>
      <c r="P29" s="131"/>
      <c r="Q29" s="131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2" t="s">
        <v>56</v>
      </c>
      <c r="P31" s="133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57</v>
      </c>
      <c r="P32" s="134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60</v>
      </c>
      <c r="P33" s="136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9" t="s">
        <v>35</v>
      </c>
      <c r="O36" s="129"/>
      <c r="P36" s="129"/>
      <c r="Q36" s="12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8" t="s">
        <v>36</v>
      </c>
      <c r="O37" s="138"/>
      <c r="P37" s="138"/>
      <c r="Q37" s="13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7">
        <v>41821</v>
      </c>
      <c r="O38" s="137">
        <v>0</v>
      </c>
      <c r="P38" s="137"/>
      <c r="Q38" s="137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/>
      <c r="O39" s="137"/>
      <c r="P39" s="137"/>
      <c r="Q39" s="137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92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94</v>
      </c>
      <c r="O1" s="120"/>
      <c r="P1" s="120"/>
      <c r="Q1" s="120"/>
      <c r="R1" s="120"/>
      <c r="S1" s="121"/>
    </row>
    <row r="2" spans="1:19" ht="16.5" thickBot="1">
      <c r="A2" s="122" t="s">
        <v>95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96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 t="s">
        <v>41</v>
      </c>
      <c r="O30" s="129"/>
      <c r="P30" s="129"/>
      <c r="Q30" s="129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 t="s">
        <v>34</v>
      </c>
      <c r="O31" s="130"/>
      <c r="P31" s="130"/>
      <c r="Q31" s="130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7">
        <v>41852</v>
      </c>
      <c r="O32" s="131">
        <f>'[1]липень'!$D$143</f>
        <v>120856.76109</v>
      </c>
      <c r="P32" s="131"/>
      <c r="Q32" s="131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8"/>
      <c r="O33" s="131"/>
      <c r="P33" s="131"/>
      <c r="Q33" s="131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2" t="s">
        <v>56</v>
      </c>
      <c r="P35" s="133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4" t="s">
        <v>57</v>
      </c>
      <c r="P36" s="134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5" t="s">
        <v>60</v>
      </c>
      <c r="P37" s="136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35</v>
      </c>
      <c r="O40" s="129"/>
      <c r="P40" s="129"/>
      <c r="Q40" s="129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8" t="s">
        <v>36</v>
      </c>
      <c r="O41" s="138"/>
      <c r="P41" s="138"/>
      <c r="Q41" s="138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7">
        <v>41852</v>
      </c>
      <c r="O42" s="137">
        <v>0</v>
      </c>
      <c r="P42" s="137"/>
      <c r="Q42" s="137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8"/>
      <c r="O43" s="137"/>
      <c r="P43" s="137"/>
      <c r="Q43" s="137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99</v>
      </c>
      <c r="O1" s="120"/>
      <c r="P1" s="120"/>
      <c r="Q1" s="120"/>
      <c r="R1" s="120"/>
      <c r="S1" s="121"/>
    </row>
    <row r="2" spans="1:19" ht="16.5" thickBot="1">
      <c r="A2" s="122" t="s">
        <v>100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101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41883</v>
      </c>
      <c r="O29" s="131">
        <f>'[1]серпень'!$D$143</f>
        <v>127799.14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41883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103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104</v>
      </c>
      <c r="O1" s="120"/>
      <c r="P1" s="120"/>
      <c r="Q1" s="120"/>
      <c r="R1" s="120"/>
      <c r="S1" s="121"/>
    </row>
    <row r="2" spans="1:19" ht="16.5" thickBot="1">
      <c r="A2" s="122" t="s">
        <v>105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106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 t="s">
        <v>41</v>
      </c>
      <c r="O29" s="129"/>
      <c r="P29" s="129"/>
      <c r="Q29" s="129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34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>
        <v>41913</v>
      </c>
      <c r="O31" s="131">
        <f>'[1]вересень'!$D$143</f>
        <v>121201.10921</v>
      </c>
      <c r="P31" s="131"/>
      <c r="Q31" s="131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/>
      <c r="O32" s="131"/>
      <c r="P32" s="131"/>
      <c r="Q32" s="131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2" t="s">
        <v>56</v>
      </c>
      <c r="P34" s="133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57</v>
      </c>
      <c r="P35" s="134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60</v>
      </c>
      <c r="P36" s="136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35</v>
      </c>
      <c r="O39" s="129"/>
      <c r="P39" s="129"/>
      <c r="Q39" s="129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8" t="s">
        <v>36</v>
      </c>
      <c r="O40" s="138"/>
      <c r="P40" s="138"/>
      <c r="Q40" s="138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7">
        <v>41913</v>
      </c>
      <c r="O41" s="137">
        <v>0</v>
      </c>
      <c r="P41" s="137"/>
      <c r="Q41" s="137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/>
      <c r="O42" s="137"/>
      <c r="P42" s="137"/>
      <c r="Q42" s="137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2014-11-04T14:24:12Z</dcterms:modified>
  <cp:category/>
  <cp:version/>
  <cp:contentType/>
  <cp:contentStatus/>
</cp:coreProperties>
</file>